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40" activeTab="0"/>
  </bookViews>
  <sheets>
    <sheet name="Balance sheet" sheetId="1" r:id="rId1"/>
    <sheet name="Reserves" sheetId="2" r:id="rId2"/>
    <sheet name="Reconciliation" sheetId="3" r:id="rId3"/>
  </sheets>
  <externalReferences>
    <externalReference r:id="rId6"/>
  </externalReferences>
  <definedNames>
    <definedName name="_xlnm.Print_Area" localSheetId="0">'Balance sheet'!$A$1:$E$46</definedName>
    <definedName name="_xlnm.Print_Area" localSheetId="2">'Reconciliation'!$A$4:$C$26</definedName>
    <definedName name="_xlnm.Print_Area" localSheetId="1">'Reserves'!$A$1:$G$23</definedName>
    <definedName name="_xlnm.Print_Area">'\\CLAIRES-PC\Public\Documents and Settings\Administrator\Local Settings\Temporary Internet Files\Content.IE5\3UO7FDKX\[Budget04to05%2exls(1)]Budget 05'!$A$1:$I$35</definedName>
  </definedNames>
  <calcPr fullCalcOnLoad="1"/>
</workbook>
</file>

<file path=xl/sharedStrings.xml><?xml version="1.0" encoding="utf-8"?>
<sst xmlns="http://schemas.openxmlformats.org/spreadsheetml/2006/main" count="69" uniqueCount="59">
  <si>
    <t>Total</t>
  </si>
  <si>
    <t>VAT</t>
  </si>
  <si>
    <t>Precept</t>
  </si>
  <si>
    <t>VAT Refund</t>
  </si>
  <si>
    <t>103 - Democratic</t>
  </si>
  <si>
    <t>Net/Deficit</t>
  </si>
  <si>
    <t>Actual 2015-16</t>
  </si>
  <si>
    <t>Grant</t>
  </si>
  <si>
    <t>101 Admin - Salary &amp; Staff Costs</t>
  </si>
  <si>
    <t>102 -  S137 Grants and Donations</t>
  </si>
  <si>
    <t>103 - Democratic - Member Training</t>
  </si>
  <si>
    <t>Payments</t>
  </si>
  <si>
    <t>Receipts</t>
  </si>
  <si>
    <t>Actual   2016-17</t>
  </si>
  <si>
    <t>102 - Grants &amp; Donations</t>
  </si>
  <si>
    <t>Unrequired Expenditure</t>
  </si>
  <si>
    <t>TOTAL</t>
  </si>
  <si>
    <t>Payments 2016-17</t>
  </si>
  <si>
    <t>Bank Accounts</t>
  </si>
  <si>
    <t>Current Account</t>
  </si>
  <si>
    <t xml:space="preserve">101- Admin - Unpaid cheques </t>
  </si>
  <si>
    <t>201 - Open Spaces</t>
  </si>
  <si>
    <t>101 - Admin - Insurance Claims</t>
  </si>
  <si>
    <t>101 - Admin- Bank Interest</t>
  </si>
  <si>
    <t>301 - Burial Grounds</t>
  </si>
  <si>
    <t>401 - Promoting Kirton</t>
  </si>
  <si>
    <t>501 - Public Services</t>
  </si>
  <si>
    <t>601 - Civic</t>
  </si>
  <si>
    <t>Other</t>
  </si>
  <si>
    <t>201- Open Spaces</t>
  </si>
  <si>
    <t>Unpaid Transactions</t>
  </si>
  <si>
    <t>Savings Account</t>
  </si>
  <si>
    <t>701 - Charit Expenditure</t>
  </si>
  <si>
    <t>101 Admin - General</t>
  </si>
  <si>
    <t xml:space="preserve">c/f  from previous year </t>
  </si>
  <si>
    <t>Petty Cash</t>
  </si>
  <si>
    <t>Un-Presented Cheques</t>
  </si>
  <si>
    <t>Un-Banked Cash</t>
  </si>
  <si>
    <t>BALANCE</t>
  </si>
  <si>
    <t>The net balances reconcile to the Cash Book (Receipts &amp; Payments Account)</t>
  </si>
  <si>
    <t>for the year as follows:</t>
  </si>
  <si>
    <t>Receipts 2016-17</t>
  </si>
  <si>
    <t>Closing Cash Book Balance at 31st March 2017</t>
  </si>
  <si>
    <t>Balance as per Bank Statement as at 31st March 2017:</t>
  </si>
  <si>
    <t>Opening Balance at 1st April 2016</t>
  </si>
  <si>
    <t>Total Reserves at Year End 2016-17</t>
  </si>
  <si>
    <t>Earmarked Reserves</t>
  </si>
  <si>
    <t>Elections</t>
  </si>
  <si>
    <t>General Reserves</t>
  </si>
  <si>
    <t>RESERVES STATEMENT AT 1ST APRIL 2017</t>
  </si>
  <si>
    <t>Allotment Provision</t>
  </si>
  <si>
    <t>Future Match Funding</t>
  </si>
  <si>
    <t>Car Park provision</t>
  </si>
  <si>
    <t>Skatepark/other sport facility</t>
  </si>
  <si>
    <t>Noticeboard Maintenance</t>
  </si>
  <si>
    <t>Future Klipper Provision</t>
  </si>
  <si>
    <t>It is anticipated that the general reserves will be increased</t>
  </si>
  <si>
    <t>during the 2017-18 finacial year</t>
  </si>
  <si>
    <t>PREPARED BY:  Madeleine Goudie - Town Clerk Clerk and R.F.O. - 16th May, 2017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</si>
</sst>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[$-809]dd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Georgia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2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2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43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43" fontId="45" fillId="0" borderId="0" xfId="0" applyNumberFormat="1" applyFont="1" applyAlignment="1">
      <alignment/>
    </xf>
    <xf numFmtId="0" fontId="44" fillId="0" borderId="0" xfId="0" applyFont="1" applyBorder="1" applyAlignment="1">
      <alignment horizontal="right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4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12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13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IRES-PC\Public\Documents%20and%20Settings\Administrator\Local%20Settings\Temporary%20Internet%20Files\Content.IE5\3UO7FDKX\Budget04to05%2exls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H6" sqref="H6:H7"/>
    </sheetView>
  </sheetViews>
  <sheetFormatPr defaultColWidth="9.140625" defaultRowHeight="12.75"/>
  <cols>
    <col min="1" max="1" width="44.421875" style="0" customWidth="1"/>
    <col min="2" max="2" width="10.00390625" style="1" customWidth="1"/>
    <col min="3" max="3" width="13.57421875" style="1" customWidth="1"/>
    <col min="4" max="4" width="10.140625" style="0" bestFit="1" customWidth="1"/>
    <col min="5" max="5" width="16.00390625" style="0" customWidth="1"/>
    <col min="9" max="9" width="14.8515625" style="0" customWidth="1"/>
  </cols>
  <sheetData>
    <row r="1" spans="1:5" ht="40.5" customHeight="1">
      <c r="A1" s="5"/>
      <c r="B1" s="6"/>
      <c r="C1" s="7" t="s">
        <v>6</v>
      </c>
      <c r="D1" s="6"/>
      <c r="E1" s="8" t="s">
        <v>13</v>
      </c>
    </row>
    <row r="2" spans="1:5" ht="12.75" customHeight="1">
      <c r="A2" s="5"/>
      <c r="B2" s="6"/>
      <c r="C2" s="9"/>
      <c r="D2" s="6"/>
      <c r="E2" s="10"/>
    </row>
    <row r="3" spans="1:5" ht="14.25" customHeight="1">
      <c r="A3" s="5" t="s">
        <v>12</v>
      </c>
      <c r="B3" s="20"/>
      <c r="C3" s="21"/>
      <c r="D3" s="20"/>
      <c r="E3" s="22"/>
    </row>
    <row r="4" spans="1:6" s="3" customFormat="1" ht="13.5" customHeight="1">
      <c r="A4" s="6" t="s">
        <v>2</v>
      </c>
      <c r="B4" s="23"/>
      <c r="C4" s="9">
        <v>87500</v>
      </c>
      <c r="D4" s="20"/>
      <c r="E4" s="38">
        <v>90000</v>
      </c>
      <c r="F4" s="24"/>
    </row>
    <row r="5" spans="1:5" s="3" customFormat="1" ht="13.5" customHeight="1">
      <c r="A5" s="6" t="s">
        <v>7</v>
      </c>
      <c r="B5" s="23"/>
      <c r="C5" s="9">
        <v>7166</v>
      </c>
      <c r="D5" s="20"/>
      <c r="E5" s="38">
        <v>6649</v>
      </c>
    </row>
    <row r="6" spans="1:5" s="3" customFormat="1" ht="13.5" customHeight="1">
      <c r="A6" s="6" t="s">
        <v>23</v>
      </c>
      <c r="B6" s="23"/>
      <c r="C6" s="9">
        <v>61.26</v>
      </c>
      <c r="D6" s="20"/>
      <c r="E6" s="38">
        <v>57.63</v>
      </c>
    </row>
    <row r="7" spans="1:5" s="3" customFormat="1" ht="13.5" customHeight="1">
      <c r="A7" s="6" t="s">
        <v>22</v>
      </c>
      <c r="B7" s="23"/>
      <c r="C7" s="9">
        <v>0</v>
      </c>
      <c r="D7" s="20"/>
      <c r="E7" s="38">
        <v>0</v>
      </c>
    </row>
    <row r="8" spans="1:5" ht="13.5" customHeight="1">
      <c r="A8" s="6" t="s">
        <v>20</v>
      </c>
      <c r="B8" s="23"/>
      <c r="C8" s="9">
        <v>1262.35</v>
      </c>
      <c r="D8" s="20"/>
      <c r="E8" s="38">
        <v>0</v>
      </c>
    </row>
    <row r="9" spans="1:5" ht="13.5" customHeight="1">
      <c r="A9" s="6" t="s">
        <v>14</v>
      </c>
      <c r="B9" s="23"/>
      <c r="C9" s="9">
        <v>0</v>
      </c>
      <c r="D9" s="20"/>
      <c r="E9" s="38">
        <v>0</v>
      </c>
    </row>
    <row r="10" spans="1:5" ht="13.5" customHeight="1">
      <c r="A10" s="6" t="s">
        <v>4</v>
      </c>
      <c r="B10" s="23"/>
      <c r="C10" s="9">
        <v>0</v>
      </c>
      <c r="D10" s="20"/>
      <c r="E10" s="38">
        <v>0</v>
      </c>
    </row>
    <row r="11" spans="1:5" ht="13.5" customHeight="1">
      <c r="A11" s="6" t="s">
        <v>21</v>
      </c>
      <c r="B11" s="23"/>
      <c r="C11" s="9">
        <v>0</v>
      </c>
      <c r="D11" s="20"/>
      <c r="E11" s="38">
        <v>848</v>
      </c>
    </row>
    <row r="12" spans="1:5" ht="13.5" customHeight="1">
      <c r="A12" s="6" t="s">
        <v>24</v>
      </c>
      <c r="B12" s="23"/>
      <c r="C12" s="9">
        <v>7415</v>
      </c>
      <c r="D12" s="20"/>
      <c r="E12" s="36">
        <v>3670</v>
      </c>
    </row>
    <row r="13" spans="1:5" ht="13.5" customHeight="1">
      <c r="A13" s="6" t="s">
        <v>25</v>
      </c>
      <c r="B13" s="23"/>
      <c r="C13" s="9">
        <v>690.62</v>
      </c>
      <c r="D13" s="20"/>
      <c r="E13" s="36">
        <v>745</v>
      </c>
    </row>
    <row r="14" spans="1:5" ht="13.5" customHeight="1">
      <c r="A14" s="6" t="s">
        <v>26</v>
      </c>
      <c r="B14" s="23"/>
      <c r="C14" s="9">
        <v>0</v>
      </c>
      <c r="D14" s="20"/>
      <c r="E14" s="36">
        <v>0</v>
      </c>
    </row>
    <row r="15" spans="1:5" ht="13.5" customHeight="1">
      <c r="A15" s="6" t="s">
        <v>27</v>
      </c>
      <c r="B15" s="23"/>
      <c r="C15" s="9">
        <v>105</v>
      </c>
      <c r="D15" s="20"/>
      <c r="E15" s="36">
        <v>3999.45</v>
      </c>
    </row>
    <row r="16" spans="1:5" ht="13.5" customHeight="1">
      <c r="A16" s="6" t="s">
        <v>3</v>
      </c>
      <c r="B16" s="23"/>
      <c r="C16" s="9">
        <v>7232.02</v>
      </c>
      <c r="D16" s="20"/>
      <c r="E16" s="36">
        <v>0</v>
      </c>
    </row>
    <row r="17" spans="1:5" s="3" customFormat="1" ht="13.5" customHeight="1">
      <c r="A17" s="6" t="s">
        <v>28</v>
      </c>
      <c r="B17" s="11"/>
      <c r="C17" s="30">
        <v>0</v>
      </c>
      <c r="D17" s="6"/>
      <c r="E17" s="16">
        <v>560</v>
      </c>
    </row>
    <row r="18" spans="1:5" s="2" customFormat="1" ht="13.5" customHeight="1">
      <c r="A18" s="5" t="s">
        <v>0</v>
      </c>
      <c r="B18" s="25"/>
      <c r="C18" s="12">
        <f>SUM(C4:C17)</f>
        <v>111432.25</v>
      </c>
      <c r="D18" s="19"/>
      <c r="E18" s="13">
        <f>SUM(E4:E17)</f>
        <v>106529.08</v>
      </c>
    </row>
    <row r="19" spans="1:5" ht="13.5" customHeight="1">
      <c r="A19" s="20"/>
      <c r="B19" s="23"/>
      <c r="C19" s="21"/>
      <c r="D19" s="20"/>
      <c r="E19" s="22"/>
    </row>
    <row r="20" spans="1:5" s="3" customFormat="1" ht="13.5" customHeight="1">
      <c r="A20" s="5" t="s">
        <v>11</v>
      </c>
      <c r="B20" s="11"/>
      <c r="C20" s="9"/>
      <c r="D20" s="6"/>
      <c r="E20" s="10"/>
    </row>
    <row r="21" spans="1:5" s="3" customFormat="1" ht="13.5" customHeight="1">
      <c r="A21" s="6" t="s">
        <v>15</v>
      </c>
      <c r="B21" s="29"/>
      <c r="C21" s="9"/>
      <c r="D21" s="6"/>
      <c r="E21" s="37">
        <v>-505</v>
      </c>
    </row>
    <row r="22" spans="1:5" ht="13.5" customHeight="1">
      <c r="A22" s="6" t="s">
        <v>33</v>
      </c>
      <c r="B22" s="29"/>
      <c r="C22" s="21"/>
      <c r="D22" s="20"/>
      <c r="E22" s="37">
        <v>11463.81</v>
      </c>
    </row>
    <row r="23" spans="1:5" ht="13.5" customHeight="1">
      <c r="A23" s="6" t="s">
        <v>8</v>
      </c>
      <c r="B23" s="29"/>
      <c r="C23" s="9">
        <v>38228.3</v>
      </c>
      <c r="D23" s="20"/>
      <c r="E23" s="37">
        <v>23854.01</v>
      </c>
    </row>
    <row r="24" spans="1:5" ht="13.5" customHeight="1">
      <c r="A24" s="6" t="s">
        <v>9</v>
      </c>
      <c r="B24" s="23"/>
      <c r="C24" s="9">
        <v>10075</v>
      </c>
      <c r="D24" s="20"/>
      <c r="E24" s="37">
        <v>8300</v>
      </c>
    </row>
    <row r="25" spans="1:5" ht="13.5" customHeight="1">
      <c r="A25" s="14" t="s">
        <v>14</v>
      </c>
      <c r="B25" s="23"/>
      <c r="C25" s="21"/>
      <c r="D25" s="20"/>
      <c r="E25" s="37">
        <v>7800</v>
      </c>
    </row>
    <row r="26" spans="1:5" ht="13.5" customHeight="1">
      <c r="A26" s="6" t="s">
        <v>10</v>
      </c>
      <c r="B26" s="23"/>
      <c r="C26" s="9">
        <v>1364.15</v>
      </c>
      <c r="D26" s="20"/>
      <c r="E26" s="37">
        <v>765</v>
      </c>
    </row>
    <row r="27" spans="1:5" ht="13.5" customHeight="1">
      <c r="A27" s="6" t="s">
        <v>29</v>
      </c>
      <c r="B27" s="23"/>
      <c r="C27" s="9">
        <v>15445.08</v>
      </c>
      <c r="D27" s="20"/>
      <c r="E27" s="37">
        <v>15645.12</v>
      </c>
    </row>
    <row r="28" spans="1:5" ht="13.5" customHeight="1">
      <c r="A28" s="6" t="s">
        <v>24</v>
      </c>
      <c r="B28" s="23"/>
      <c r="C28" s="9">
        <v>1955.46</v>
      </c>
      <c r="D28" s="20"/>
      <c r="E28" s="37">
        <v>1555.77</v>
      </c>
    </row>
    <row r="29" spans="1:5" ht="13.5" customHeight="1">
      <c r="A29" s="6" t="s">
        <v>25</v>
      </c>
      <c r="B29" s="23"/>
      <c r="C29" s="9">
        <v>10828.84</v>
      </c>
      <c r="D29" s="20"/>
      <c r="E29" s="37">
        <v>15641.78</v>
      </c>
    </row>
    <row r="30" spans="1:5" ht="13.5" customHeight="1">
      <c r="A30" s="6" t="s">
        <v>26</v>
      </c>
      <c r="B30" s="23"/>
      <c r="C30" s="9">
        <v>510</v>
      </c>
      <c r="D30" s="20"/>
      <c r="E30" s="37">
        <v>541.78</v>
      </c>
    </row>
    <row r="31" spans="1:5" ht="13.5" customHeight="1">
      <c r="A31" s="6" t="s">
        <v>27</v>
      </c>
      <c r="B31" s="23"/>
      <c r="C31" s="9">
        <v>1980.82</v>
      </c>
      <c r="D31" s="20"/>
      <c r="E31" s="37">
        <v>5596.6</v>
      </c>
    </row>
    <row r="32" spans="1:5" ht="13.5" customHeight="1">
      <c r="A32" s="6" t="s">
        <v>32</v>
      </c>
      <c r="B32" s="23"/>
      <c r="C32" s="9"/>
      <c r="D32" s="20"/>
      <c r="E32" s="37">
        <v>1437</v>
      </c>
    </row>
    <row r="33" spans="1:5" ht="15">
      <c r="A33" s="6" t="s">
        <v>1</v>
      </c>
      <c r="B33" s="23"/>
      <c r="C33" s="30">
        <v>5900.59</v>
      </c>
      <c r="D33" s="20"/>
      <c r="E33" s="16">
        <v>7558.76</v>
      </c>
    </row>
    <row r="34" spans="1:6" s="2" customFormat="1" ht="19.5" customHeight="1">
      <c r="A34" s="5" t="s">
        <v>0</v>
      </c>
      <c r="B34" s="11"/>
      <c r="C34" s="12">
        <f>SUM(C21:C33)</f>
        <v>86288.24</v>
      </c>
      <c r="D34" s="5"/>
      <c r="E34" s="13">
        <f>SUM(E21:E33)</f>
        <v>99654.63</v>
      </c>
      <c r="F34" s="15"/>
    </row>
    <row r="35" spans="1:6" ht="15">
      <c r="A35" s="19"/>
      <c r="B35" s="27"/>
      <c r="C35" s="27"/>
      <c r="D35" s="20"/>
      <c r="E35" s="22"/>
      <c r="F35" s="10"/>
    </row>
    <row r="36" spans="1:6" ht="15">
      <c r="A36" s="6" t="s">
        <v>5</v>
      </c>
      <c r="B36" s="27"/>
      <c r="C36" s="41">
        <f>SUM(C18-C34)</f>
        <v>25144.009999999995</v>
      </c>
      <c r="D36" s="20"/>
      <c r="E36" s="36">
        <f>E18-E34</f>
        <v>6874.449999999997</v>
      </c>
      <c r="F36" s="10"/>
    </row>
    <row r="37" spans="1:6" ht="15">
      <c r="A37" s="20"/>
      <c r="B37" s="27"/>
      <c r="C37" s="41"/>
      <c r="D37" s="20"/>
      <c r="E37" s="20"/>
      <c r="F37" s="10"/>
    </row>
    <row r="38" spans="1:6" ht="15">
      <c r="A38" s="14" t="s">
        <v>34</v>
      </c>
      <c r="B38" s="27"/>
      <c r="C38" s="41">
        <v>52971.99</v>
      </c>
      <c r="D38" s="20"/>
      <c r="E38" s="40">
        <v>78116</v>
      </c>
      <c r="F38" s="10"/>
    </row>
    <row r="39" spans="1:6" ht="15.75" thickBot="1">
      <c r="A39" s="26"/>
      <c r="B39" s="27"/>
      <c r="C39" s="27"/>
      <c r="D39" s="20"/>
      <c r="E39" s="42"/>
      <c r="F39" s="10"/>
    </row>
    <row r="40" spans="1:6" ht="15.75" thickBot="1">
      <c r="A40" s="18" t="s">
        <v>16</v>
      </c>
      <c r="B40" s="28"/>
      <c r="C40" s="32">
        <f>C36+C38</f>
        <v>78116</v>
      </c>
      <c r="D40" s="22"/>
      <c r="E40" s="39">
        <f>SUM(E36+E38)</f>
        <v>84990.45</v>
      </c>
      <c r="F40" s="10"/>
    </row>
    <row r="41" spans="1:5" ht="15">
      <c r="A41" s="22"/>
      <c r="B41" s="28"/>
      <c r="C41" s="28"/>
      <c r="D41" s="22"/>
      <c r="E41" s="22"/>
    </row>
    <row r="42" spans="1:5" ht="15">
      <c r="A42" s="18" t="s">
        <v>18</v>
      </c>
      <c r="B42" s="28"/>
      <c r="C42" s="28"/>
      <c r="D42" s="22"/>
      <c r="E42" s="22"/>
    </row>
    <row r="43" spans="1:5" ht="15">
      <c r="A43" s="14" t="s">
        <v>30</v>
      </c>
      <c r="B43" s="28"/>
      <c r="C43" s="17">
        <v>-505</v>
      </c>
      <c r="D43" s="22"/>
      <c r="E43" s="10"/>
    </row>
    <row r="44" spans="1:9" ht="15">
      <c r="A44" s="14" t="s">
        <v>19</v>
      </c>
      <c r="B44" s="28"/>
      <c r="C44" s="17">
        <v>10383.13</v>
      </c>
      <c r="D44" s="22"/>
      <c r="E44" s="10">
        <v>4979.95</v>
      </c>
      <c r="F44" s="33"/>
      <c r="I44" s="22"/>
    </row>
    <row r="45" spans="1:9" ht="15.75" thickBot="1">
      <c r="A45" s="14" t="s">
        <v>31</v>
      </c>
      <c r="B45" s="28"/>
      <c r="C45" s="31">
        <v>68237.87</v>
      </c>
      <c r="D45" s="22"/>
      <c r="E45" s="34">
        <v>80010.5</v>
      </c>
      <c r="F45" s="22"/>
      <c r="I45" s="20"/>
    </row>
    <row r="46" spans="1:5" ht="15.75" thickBot="1">
      <c r="A46" s="18" t="s">
        <v>16</v>
      </c>
      <c r="B46" s="28"/>
      <c r="C46" s="32">
        <v>78116</v>
      </c>
      <c r="D46" s="22"/>
      <c r="E46" s="35">
        <f>SUM(E44:E45)</f>
        <v>84990.45</v>
      </c>
    </row>
    <row r="47" ht="12.75">
      <c r="G47" s="33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zoomScalePageLayoutView="0" workbookViewId="0" topLeftCell="A1">
      <selection activeCell="K22" sqref="K22"/>
    </sheetView>
  </sheetViews>
  <sheetFormatPr defaultColWidth="9.140625" defaultRowHeight="12.75"/>
  <cols>
    <col min="7" max="7" width="13.8515625" style="1" customWidth="1"/>
  </cols>
  <sheetData>
    <row r="1" spans="2:7" ht="21" customHeight="1">
      <c r="B1" s="15" t="s">
        <v>49</v>
      </c>
      <c r="C1" s="4"/>
      <c r="D1" s="4"/>
      <c r="E1" s="4"/>
      <c r="F1" s="4"/>
      <c r="G1" s="52"/>
    </row>
    <row r="2" spans="2:7" ht="21" customHeight="1">
      <c r="B2" s="10"/>
      <c r="C2" s="4"/>
      <c r="D2" s="4"/>
      <c r="E2" s="4"/>
      <c r="F2" s="4"/>
      <c r="G2" s="52"/>
    </row>
    <row r="3" spans="2:7" ht="15">
      <c r="B3" s="4" t="s">
        <v>45</v>
      </c>
      <c r="C3" s="4"/>
      <c r="D3" s="4"/>
      <c r="E3" s="4"/>
      <c r="F3" s="4"/>
      <c r="G3" s="52">
        <v>84990</v>
      </c>
    </row>
    <row r="4" spans="2:7" ht="15">
      <c r="B4" s="4"/>
      <c r="C4" s="4"/>
      <c r="D4" s="4"/>
      <c r="E4" s="4"/>
      <c r="F4" s="4"/>
      <c r="G4" s="52"/>
    </row>
    <row r="5" spans="2:7" s="2" customFormat="1" ht="15.75">
      <c r="B5" s="51" t="s">
        <v>46</v>
      </c>
      <c r="C5" s="51"/>
      <c r="D5" s="51"/>
      <c r="E5" s="51"/>
      <c r="F5" s="51"/>
      <c r="G5" s="53"/>
    </row>
    <row r="6" spans="2:7" s="3" customFormat="1" ht="15">
      <c r="B6" s="4" t="s">
        <v>50</v>
      </c>
      <c r="C6" s="4"/>
      <c r="D6" s="4"/>
      <c r="E6" s="4"/>
      <c r="F6" s="4"/>
      <c r="G6" s="52">
        <v>10000</v>
      </c>
    </row>
    <row r="7" spans="2:7" ht="15">
      <c r="B7" s="4" t="s">
        <v>52</v>
      </c>
      <c r="C7" s="4"/>
      <c r="D7" s="4"/>
      <c r="E7" s="4"/>
      <c r="F7" s="4"/>
      <c r="G7" s="52">
        <v>7500</v>
      </c>
    </row>
    <row r="8" spans="2:7" ht="15">
      <c r="B8" s="4" t="s">
        <v>53</v>
      </c>
      <c r="C8" s="4"/>
      <c r="D8" s="4"/>
      <c r="E8" s="4"/>
      <c r="F8" s="4"/>
      <c r="G8" s="52">
        <v>7500</v>
      </c>
    </row>
    <row r="9" spans="2:7" ht="15">
      <c r="B9" s="4" t="s">
        <v>51</v>
      </c>
      <c r="C9" s="4"/>
      <c r="D9" s="4"/>
      <c r="E9" s="4"/>
      <c r="F9" s="4"/>
      <c r="G9" s="52">
        <v>10000</v>
      </c>
    </row>
    <row r="10" spans="2:7" ht="15">
      <c r="B10" s="4"/>
      <c r="C10" s="4"/>
      <c r="D10" s="4"/>
      <c r="E10" s="4"/>
      <c r="F10" s="4"/>
      <c r="G10" s="52"/>
    </row>
    <row r="11" spans="2:7" ht="15">
      <c r="B11" s="4" t="s">
        <v>54</v>
      </c>
      <c r="C11" s="4"/>
      <c r="D11" s="4"/>
      <c r="E11" s="4"/>
      <c r="F11" s="4"/>
      <c r="G11" s="52">
        <v>1000</v>
      </c>
    </row>
    <row r="12" spans="2:7" ht="15">
      <c r="B12" s="4"/>
      <c r="C12" s="4"/>
      <c r="D12" s="4"/>
      <c r="E12" s="4"/>
      <c r="F12" s="4"/>
      <c r="G12" s="52"/>
    </row>
    <row r="13" spans="2:7" ht="15">
      <c r="B13" s="4" t="s">
        <v>55</v>
      </c>
      <c r="C13" s="4"/>
      <c r="D13" s="4"/>
      <c r="E13" s="4"/>
      <c r="F13" s="4"/>
      <c r="G13" s="52">
        <v>15000</v>
      </c>
    </row>
    <row r="14" spans="2:7" ht="15">
      <c r="B14" s="4"/>
      <c r="C14" s="4"/>
      <c r="D14" s="4"/>
      <c r="E14" s="4"/>
      <c r="F14" s="4"/>
      <c r="G14" s="52"/>
    </row>
    <row r="15" spans="2:7" ht="15.75" thickBot="1">
      <c r="B15" s="4" t="s">
        <v>47</v>
      </c>
      <c r="C15" s="4"/>
      <c r="D15" s="4"/>
      <c r="E15" s="4"/>
      <c r="F15" s="4"/>
      <c r="G15" s="54">
        <v>2000</v>
      </c>
    </row>
    <row r="16" spans="2:7" ht="15">
      <c r="B16" s="4"/>
      <c r="C16" s="4"/>
      <c r="D16" s="4"/>
      <c r="E16" s="4"/>
      <c r="F16" s="4"/>
      <c r="G16" s="52">
        <f>SUM(G6:G15)</f>
        <v>53000</v>
      </c>
    </row>
    <row r="17" spans="2:7" ht="15">
      <c r="B17" s="4"/>
      <c r="C17" s="4"/>
      <c r="D17" s="4"/>
      <c r="E17" s="4"/>
      <c r="F17" s="4"/>
      <c r="G17" s="52"/>
    </row>
    <row r="18" spans="2:7" ht="15">
      <c r="B18" s="4"/>
      <c r="C18" s="4"/>
      <c r="D18" s="4"/>
      <c r="E18" s="4"/>
      <c r="F18" s="4"/>
      <c r="G18" s="52"/>
    </row>
    <row r="19" spans="2:7" ht="15">
      <c r="B19" s="4"/>
      <c r="C19" s="4"/>
      <c r="D19" s="4"/>
      <c r="E19" s="4"/>
      <c r="F19" s="4"/>
      <c r="G19" s="52"/>
    </row>
    <row r="20" spans="2:7" s="2" customFormat="1" ht="15.75">
      <c r="B20" s="51" t="s">
        <v>48</v>
      </c>
      <c r="C20" s="51"/>
      <c r="D20" s="51"/>
      <c r="E20" s="51"/>
      <c r="F20" s="51"/>
      <c r="G20" s="53">
        <f>SUM(G3-G16)</f>
        <v>31990</v>
      </c>
    </row>
    <row r="21" spans="2:7" ht="15">
      <c r="B21" s="4"/>
      <c r="C21" s="4"/>
      <c r="D21" s="4"/>
      <c r="E21" s="4"/>
      <c r="F21" s="4"/>
      <c r="G21" s="52"/>
    </row>
    <row r="22" spans="2:3" ht="15" customHeight="1">
      <c r="B22" s="10" t="s">
        <v>56</v>
      </c>
      <c r="C22" s="10"/>
    </row>
    <row r="23" spans="2:3" ht="15" customHeight="1">
      <c r="B23" s="10" t="s">
        <v>57</v>
      </c>
      <c r="C23" s="10"/>
    </row>
    <row r="24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Layout" workbookViewId="0" topLeftCell="A1">
      <selection activeCell="A11" sqref="A11"/>
    </sheetView>
  </sheetViews>
  <sheetFormatPr defaultColWidth="9.140625" defaultRowHeight="12.75"/>
  <cols>
    <col min="1" max="1" width="77.57421875" style="10" customWidth="1"/>
    <col min="2" max="2" width="12.140625" style="10" customWidth="1"/>
    <col min="3" max="3" width="12.28125" style="37" bestFit="1" customWidth="1"/>
    <col min="4" max="4" width="33.421875" style="10" customWidth="1"/>
    <col min="5" max="5" width="19.7109375" style="10" customWidth="1"/>
    <col min="6" max="16384" width="9.140625" style="10" customWidth="1"/>
  </cols>
  <sheetData>
    <row r="1" ht="15">
      <c r="A1" s="10" t="s">
        <v>58</v>
      </c>
    </row>
    <row r="5" spans="1:3" s="15" customFormat="1" ht="15">
      <c r="A5" s="15" t="s">
        <v>43</v>
      </c>
      <c r="C5" s="49"/>
    </row>
    <row r="7" spans="1:2" ht="15">
      <c r="A7" s="10" t="s">
        <v>19</v>
      </c>
      <c r="B7" s="17">
        <v>4979.95</v>
      </c>
    </row>
    <row r="8" spans="1:3" ht="15">
      <c r="A8" s="10" t="s">
        <v>31</v>
      </c>
      <c r="B8" s="41">
        <v>80010.5</v>
      </c>
      <c r="C8" s="50"/>
    </row>
    <row r="9" spans="1:3" ht="15">
      <c r="A9" s="10" t="s">
        <v>16</v>
      </c>
      <c r="B9" s="44"/>
      <c r="C9" s="50">
        <v>84990.45</v>
      </c>
    </row>
    <row r="10" ht="15">
      <c r="C10" s="45"/>
    </row>
    <row r="11" spans="1:3" ht="15">
      <c r="A11" s="10" t="s">
        <v>35</v>
      </c>
      <c r="C11" s="43"/>
    </row>
    <row r="12" spans="1:3" ht="15">
      <c r="A12" s="10" t="s">
        <v>36</v>
      </c>
      <c r="C12" s="43"/>
    </row>
    <row r="13" spans="1:3" ht="15">
      <c r="A13" s="10" t="s">
        <v>37</v>
      </c>
      <c r="C13" s="43"/>
    </row>
    <row r="15" spans="1:3" ht="15">
      <c r="A15" s="10" t="s">
        <v>38</v>
      </c>
      <c r="C15" s="47">
        <f>C9+C12</f>
        <v>84990.45</v>
      </c>
    </row>
    <row r="16" ht="15">
      <c r="C16" s="45"/>
    </row>
    <row r="18" ht="15">
      <c r="A18" s="10" t="s">
        <v>39</v>
      </c>
    </row>
    <row r="19" ht="15">
      <c r="A19" s="10" t="s">
        <v>40</v>
      </c>
    </row>
    <row r="21" spans="1:3" ht="15">
      <c r="A21" s="10" t="s">
        <v>44</v>
      </c>
      <c r="C21" s="37">
        <v>78116</v>
      </c>
    </row>
    <row r="22" spans="1:3" ht="15">
      <c r="A22" s="10" t="s">
        <v>41</v>
      </c>
      <c r="C22" s="37">
        <v>106529.08</v>
      </c>
    </row>
    <row r="23" spans="1:3" ht="15">
      <c r="A23" s="10" t="s">
        <v>17</v>
      </c>
      <c r="C23" s="37">
        <v>99654.63</v>
      </c>
    </row>
    <row r="24" spans="1:5" s="15" customFormat="1" ht="15">
      <c r="A24" s="46" t="s">
        <v>42</v>
      </c>
      <c r="C24" s="47">
        <f>C21+C22-C23</f>
        <v>84990.45000000001</v>
      </c>
      <c r="E24" s="48"/>
    </row>
    <row r="25" ht="15">
      <c r="C25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Treating the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&amp; The Smiths</dc:creator>
  <cp:keywords/>
  <dc:description/>
  <cp:lastModifiedBy>KLTC</cp:lastModifiedBy>
  <cp:lastPrinted>2017-05-24T17:00:31Z</cp:lastPrinted>
  <dcterms:created xsi:type="dcterms:W3CDTF">2006-11-23T10:54:36Z</dcterms:created>
  <dcterms:modified xsi:type="dcterms:W3CDTF">2018-12-24T13:44:05Z</dcterms:modified>
  <cp:category/>
  <cp:version/>
  <cp:contentType/>
  <cp:contentStatus/>
</cp:coreProperties>
</file>